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16769\Desktop\"/>
    </mc:Choice>
  </mc:AlternateContent>
  <xr:revisionPtr revIDLastSave="0" documentId="8_{115436C2-620D-408C-BD25-CCBFCDF5F5D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2024-2026" sheetId="5" r:id="rId1"/>
  </sheets>
  <calcPr calcId="191029"/>
</workbook>
</file>

<file path=xl/calcChain.xml><?xml version="1.0" encoding="utf-8"?>
<calcChain xmlns="http://schemas.openxmlformats.org/spreadsheetml/2006/main">
  <c r="G26" i="5" l="1"/>
  <c r="G12" i="5"/>
  <c r="G8" i="5"/>
  <c r="G18" i="5" s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2" i="5"/>
  <c r="J23" i="5"/>
  <c r="J24" i="5"/>
  <c r="J25" i="5"/>
  <c r="J26" i="5"/>
  <c r="J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2" i="5"/>
  <c r="I23" i="5"/>
  <c r="I24" i="5"/>
  <c r="I25" i="5"/>
  <c r="I26" i="5"/>
  <c r="I5" i="5"/>
  <c r="H23" i="5"/>
  <c r="H24" i="5"/>
  <c r="H22" i="5"/>
  <c r="H16" i="5"/>
  <c r="H14" i="5"/>
  <c r="H11" i="5"/>
  <c r="H10" i="5"/>
  <c r="H6" i="5"/>
  <c r="H7" i="5"/>
  <c r="H5" i="5"/>
  <c r="M26" i="5"/>
  <c r="M12" i="5"/>
  <c r="M18" i="5" s="1"/>
  <c r="M8" i="5"/>
  <c r="F23" i="5"/>
  <c r="F24" i="5"/>
  <c r="F22" i="5"/>
  <c r="F7" i="5"/>
  <c r="F8" i="5"/>
  <c r="F9" i="5"/>
  <c r="F10" i="5"/>
  <c r="F11" i="5"/>
  <c r="F12" i="5"/>
  <c r="F13" i="5"/>
  <c r="F14" i="5"/>
  <c r="F15" i="5"/>
  <c r="F16" i="5"/>
  <c r="F6" i="5"/>
  <c r="F5" i="5"/>
  <c r="D26" i="5"/>
  <c r="D18" i="5"/>
  <c r="D16" i="5"/>
  <c r="D12" i="5"/>
  <c r="D8" i="5"/>
  <c r="C16" i="5"/>
  <c r="C12" i="5"/>
  <c r="C8" i="5"/>
  <c r="H8" i="5" l="1"/>
  <c r="E8" i="5"/>
  <c r="C26" i="5"/>
  <c r="C18" i="5"/>
  <c r="H26" i="5"/>
  <c r="E26" i="5"/>
  <c r="E16" i="5"/>
  <c r="H12" i="5"/>
  <c r="E12" i="5"/>
  <c r="H18" i="5" l="1"/>
  <c r="E18" i="5"/>
  <c r="F18" i="5" l="1"/>
  <c r="F26" i="5" l="1"/>
</calcChain>
</file>

<file path=xl/sharedStrings.xml><?xml version="1.0" encoding="utf-8"?>
<sst xmlns="http://schemas.openxmlformats.org/spreadsheetml/2006/main" count="39" uniqueCount="27">
  <si>
    <t>položky</t>
  </si>
  <si>
    <t>Text</t>
  </si>
  <si>
    <t>Daňové príjmy</t>
  </si>
  <si>
    <t>Nedaňové príjmy</t>
  </si>
  <si>
    <t>Granty a transfery</t>
  </si>
  <si>
    <t>Finančné operácie</t>
  </si>
  <si>
    <t>Bežné príjmy</t>
  </si>
  <si>
    <t>Kapitálové príjmy</t>
  </si>
  <si>
    <t>Bežné výdavky</t>
  </si>
  <si>
    <t>Kapitálové výdavky</t>
  </si>
  <si>
    <t>návrh 2023</t>
  </si>
  <si>
    <t>Spolu prijmy</t>
  </si>
  <si>
    <t xml:space="preserve">Spolu výdavky </t>
  </si>
  <si>
    <t>návrh 2025</t>
  </si>
  <si>
    <t>Skutočnosť   2022</t>
  </si>
  <si>
    <t>návrh 2026</t>
  </si>
  <si>
    <t>Skutočnosť  2022</t>
  </si>
  <si>
    <t xml:space="preserve">Návrh rozpočtu vyvesený:       </t>
  </si>
  <si>
    <t>Rozpočet schválený</t>
  </si>
  <si>
    <t>návrh 2027</t>
  </si>
  <si>
    <t>Skutočnosť   2023</t>
  </si>
  <si>
    <t>Upravený rozpočet 2023</t>
  </si>
  <si>
    <t>Očakávaná skutočnosť 2024</t>
  </si>
  <si>
    <t>Schválený rozpočet  2024</t>
  </si>
  <si>
    <t>Obec Varhaňovce návrh  Rozpočtu 2025-2027</t>
  </si>
  <si>
    <t>Skutočnosť  2023</t>
  </si>
  <si>
    <t>rozpočet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</si>
</sst>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25">
    <xf numFmtId="0" fontId="0" fillId="0" borderId="0" xfId="0"/>
    <xf numFmtId="0" fontId="1" fillId="0" borderId="0" xfId="0" applyFont="1"/>
    <xf numFmtId="4" fontId="1" fillId="2" borderId="0" xfId="0" applyNumberFormat="1" applyFont="1" applyFill="1"/>
    <xf numFmtId="0" fontId="1" fillId="2" borderId="0" xfId="0" applyFont="1" applyFill="1"/>
    <xf numFmtId="0" fontId="1" fillId="0" borderId="0" xfId="1" applyFont="1" applyFill="1"/>
    <xf numFmtId="0" fontId="5" fillId="2" borderId="0" xfId="0" applyFont="1" applyFill="1"/>
    <xf numFmtId="0" fontId="6" fillId="2" borderId="16" xfId="0" applyFont="1" applyFill="1" applyBorder="1"/>
    <xf numFmtId="0" fontId="5" fillId="2" borderId="5" xfId="0" applyFont="1" applyFill="1" applyBorder="1"/>
    <xf numFmtId="0" fontId="5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6" fillId="2" borderId="1" xfId="0" applyFont="1" applyFill="1" applyBorder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4" fontId="1" fillId="0" borderId="0" xfId="0" applyNumberFormat="1" applyFont="1" applyFill="1"/>
    <xf numFmtId="4" fontId="1" fillId="0" borderId="0" xfId="1" applyNumberFormat="1" applyFont="1" applyFill="1"/>
    <xf numFmtId="0" fontId="1" fillId="5" borderId="0" xfId="0" applyFont="1" applyFill="1"/>
    <xf numFmtId="0" fontId="1" fillId="0" borderId="1" xfId="1" applyFont="1" applyFill="1" applyBorder="1" applyAlignment="1">
      <alignment horizontal="center" wrapText="1"/>
    </xf>
    <xf numFmtId="4" fontId="2" fillId="0" borderId="1" xfId="1" applyNumberFormat="1" applyFont="1" applyFill="1" applyBorder="1"/>
    <xf numFmtId="0" fontId="6" fillId="2" borderId="15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6" xfId="0" applyFont="1" applyFill="1" applyBorder="1"/>
    <xf numFmtId="0" fontId="5" fillId="2" borderId="15" xfId="0" applyFont="1" applyFill="1" applyBorder="1"/>
    <xf numFmtId="0" fontId="1" fillId="0" borderId="0" xfId="0" applyFont="1" applyBorder="1"/>
    <xf numFmtId="0" fontId="5" fillId="2" borderId="3" xfId="0" applyFont="1" applyFill="1" applyBorder="1"/>
    <xf numFmtId="0" fontId="7" fillId="2" borderId="4" xfId="0" applyFont="1" applyFill="1" applyBorder="1"/>
    <xf numFmtId="4" fontId="2" fillId="7" borderId="4" xfId="1" applyNumberFormat="1" applyFont="1" applyFill="1" applyBorder="1"/>
    <xf numFmtId="0" fontId="1" fillId="7" borderId="15" xfId="1" applyFont="1" applyFill="1" applyBorder="1" applyAlignment="1">
      <alignment horizontal="center" wrapText="1"/>
    </xf>
    <xf numFmtId="0" fontId="1" fillId="0" borderId="9" xfId="0" applyFont="1" applyFill="1" applyBorder="1"/>
    <xf numFmtId="4" fontId="2" fillId="7" borderId="7" xfId="1" applyNumberFormat="1" applyFont="1" applyFill="1" applyBorder="1"/>
    <xf numFmtId="4" fontId="2" fillId="0" borderId="9" xfId="1" applyNumberFormat="1" applyFont="1" applyFill="1" applyBorder="1"/>
    <xf numFmtId="4" fontId="1" fillId="7" borderId="8" xfId="1" applyNumberFormat="1" applyFont="1" applyFill="1" applyBorder="1" applyAlignment="1">
      <alignment horizontal="right"/>
    </xf>
    <xf numFmtId="4" fontId="1" fillId="7" borderId="8" xfId="1" applyNumberFormat="1" applyFont="1" applyFill="1" applyBorder="1"/>
    <xf numFmtId="4" fontId="2" fillId="7" borderId="10" xfId="1" applyNumberFormat="1" applyFont="1" applyFill="1" applyBorder="1"/>
    <xf numFmtId="4" fontId="1" fillId="7" borderId="10" xfId="1" applyNumberFormat="1" applyFont="1" applyFill="1" applyBorder="1"/>
    <xf numFmtId="4" fontId="2" fillId="7" borderId="3" xfId="1" applyNumberFormat="1" applyFont="1" applyFill="1" applyBorder="1"/>
    <xf numFmtId="0" fontId="1" fillId="7" borderId="7" xfId="1" applyFont="1" applyFill="1" applyBorder="1"/>
    <xf numFmtId="0" fontId="1" fillId="7" borderId="8" xfId="1" applyFont="1" applyFill="1" applyBorder="1"/>
    <xf numFmtId="4" fontId="1" fillId="7" borderId="21" xfId="1" applyNumberFormat="1" applyFont="1" applyFill="1" applyBorder="1"/>
    <xf numFmtId="4" fontId="1" fillId="7" borderId="22" xfId="1" applyNumberFormat="1" applyFont="1" applyFill="1" applyBorder="1" applyAlignment="1">
      <alignment horizontal="right"/>
    </xf>
    <xf numFmtId="4" fontId="1" fillId="7" borderId="23" xfId="1" applyNumberFormat="1" applyFont="1" applyFill="1" applyBorder="1"/>
    <xf numFmtId="4" fontId="1" fillId="7" borderId="24" xfId="1" applyNumberFormat="1" applyFont="1" applyFill="1" applyBorder="1"/>
    <xf numFmtId="0" fontId="2" fillId="7" borderId="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8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5" fillId="2" borderId="28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0" borderId="0" xfId="0" applyFont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4" fontId="10" fillId="0" borderId="1" xfId="2" applyNumberFormat="1" applyFont="1" applyFill="1" applyBorder="1"/>
    <xf numFmtId="4" fontId="10" fillId="0" borderId="2" xfId="2" applyNumberFormat="1" applyFont="1" applyFill="1" applyBorder="1"/>
    <xf numFmtId="0" fontId="10" fillId="0" borderId="5" xfId="2" applyFont="1" applyFill="1" applyBorder="1"/>
    <xf numFmtId="0" fontId="10" fillId="0" borderId="1" xfId="2" applyFont="1" applyFill="1" applyBorder="1"/>
    <xf numFmtId="0" fontId="11" fillId="0" borderId="4" xfId="2" applyFont="1" applyFill="1" applyBorder="1" applyAlignment="1">
      <alignment horizontal="center" wrapText="1"/>
    </xf>
    <xf numFmtId="0" fontId="9" fillId="0" borderId="16" xfId="2" applyFont="1" applyFill="1" applyBorder="1" applyAlignment="1">
      <alignment horizontal="center" wrapText="1"/>
    </xf>
    <xf numFmtId="4" fontId="9" fillId="0" borderId="5" xfId="2" applyNumberFormat="1" applyFont="1" applyFill="1" applyBorder="1"/>
    <xf numFmtId="4" fontId="9" fillId="0" borderId="1" xfId="2" applyNumberFormat="1" applyFont="1" applyFill="1" applyBorder="1"/>
    <xf numFmtId="4" fontId="11" fillId="0" borderId="2" xfId="2" applyNumberFormat="1" applyFont="1" applyFill="1" applyBorder="1"/>
    <xf numFmtId="4" fontId="9" fillId="0" borderId="2" xfId="2" applyNumberFormat="1" applyFont="1" applyFill="1" applyBorder="1"/>
    <xf numFmtId="4" fontId="11" fillId="0" borderId="1" xfId="2" applyNumberFormat="1" applyFont="1" applyFill="1" applyBorder="1"/>
    <xf numFmtId="4" fontId="9" fillId="0" borderId="16" xfId="2" applyNumberFormat="1" applyFont="1" applyFill="1" applyBorder="1"/>
    <xf numFmtId="4" fontId="11" fillId="0" borderId="4" xfId="2" applyNumberFormat="1" applyFont="1" applyFill="1" applyBorder="1"/>
    <xf numFmtId="0" fontId="9" fillId="0" borderId="5" xfId="2" applyFont="1" applyFill="1" applyBorder="1"/>
    <xf numFmtId="0" fontId="9" fillId="0" borderId="1" xfId="2" applyFont="1" applyFill="1" applyBorder="1"/>
    <xf numFmtId="0" fontId="11" fillId="0" borderId="1" xfId="2" applyFont="1" applyFill="1" applyBorder="1" applyAlignment="1">
      <alignment horizontal="center" wrapText="1"/>
    </xf>
    <xf numFmtId="4" fontId="14" fillId="0" borderId="4" xfId="0" applyNumberFormat="1" applyFont="1" applyFill="1" applyBorder="1"/>
    <xf numFmtId="4" fontId="14" fillId="6" borderId="4" xfId="0" applyNumberFormat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wrapText="1"/>
    </xf>
    <xf numFmtId="4" fontId="2" fillId="0" borderId="0" xfId="1" applyNumberFormat="1" applyFont="1" applyFill="1" applyBorder="1"/>
    <xf numFmtId="0" fontId="1" fillId="0" borderId="0" xfId="0" applyFont="1" applyFill="1" applyBorder="1"/>
    <xf numFmtId="0" fontId="11" fillId="0" borderId="18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4" fontId="9" fillId="0" borderId="11" xfId="0" applyNumberFormat="1" applyFont="1" applyFill="1" applyBorder="1"/>
    <xf numFmtId="4" fontId="13" fillId="0" borderId="12" xfId="0" applyNumberFormat="1" applyFont="1" applyFill="1" applyBorder="1" applyAlignment="1">
      <alignment horizontal="right"/>
    </xf>
    <xf numFmtId="4" fontId="9" fillId="0" borderId="12" xfId="0" applyNumberFormat="1" applyFont="1" applyFill="1" applyBorder="1"/>
    <xf numFmtId="4" fontId="11" fillId="0" borderId="13" xfId="0" applyNumberFormat="1" applyFont="1" applyFill="1" applyBorder="1"/>
    <xf numFmtId="4" fontId="10" fillId="0" borderId="13" xfId="0" applyNumberFormat="1" applyFont="1" applyFill="1" applyBorder="1"/>
    <xf numFmtId="4" fontId="9" fillId="0" borderId="13" xfId="0" applyNumberFormat="1" applyFont="1" applyFill="1" applyBorder="1"/>
    <xf numFmtId="4" fontId="11" fillId="0" borderId="12" xfId="0" applyNumberFormat="1" applyFont="1" applyFill="1" applyBorder="1"/>
    <xf numFmtId="4" fontId="10" fillId="0" borderId="12" xfId="0" applyNumberFormat="1" applyFont="1" applyFill="1" applyBorder="1"/>
    <xf numFmtId="4" fontId="9" fillId="0" borderId="17" xfId="0" applyNumberFormat="1" applyFont="1" applyFill="1" applyBorder="1"/>
    <xf numFmtId="4" fontId="14" fillId="0" borderId="18" xfId="0" applyNumberFormat="1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1" fillId="0" borderId="12" xfId="0" applyFont="1" applyFill="1" applyBorder="1" applyAlignment="1">
      <alignment horizontal="center" vertical="center" wrapText="1"/>
    </xf>
    <xf numFmtId="0" fontId="2" fillId="5" borderId="32" xfId="1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wrapText="1"/>
    </xf>
    <xf numFmtId="4" fontId="0" fillId="6" borderId="34" xfId="0" applyNumberFormat="1" applyFont="1" applyFill="1" applyBorder="1"/>
    <xf numFmtId="4" fontId="10" fillId="6" borderId="33" xfId="0" applyNumberFormat="1" applyFont="1" applyFill="1" applyBorder="1"/>
    <xf numFmtId="4" fontId="14" fillId="6" borderId="31" xfId="0" applyNumberFormat="1" applyFont="1" applyFill="1" applyBorder="1"/>
    <xf numFmtId="0" fontId="10" fillId="6" borderId="34" xfId="0" applyFont="1" applyFill="1" applyBorder="1"/>
    <xf numFmtId="0" fontId="10" fillId="6" borderId="35" xfId="0" applyFont="1" applyFill="1" applyBorder="1"/>
    <xf numFmtId="4" fontId="1" fillId="0" borderId="0" xfId="0" applyNumberFormat="1" applyFont="1"/>
    <xf numFmtId="0" fontId="15" fillId="6" borderId="35" xfId="0" applyFont="1" applyFill="1" applyBorder="1" applyAlignment="1">
      <alignment horizontal="center" wrapText="1"/>
    </xf>
    <xf numFmtId="0" fontId="15" fillId="6" borderId="31" xfId="0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9" xfId="1" applyNumberFormat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 wrapText="1"/>
    </xf>
    <xf numFmtId="4" fontId="2" fillId="8" borderId="7" xfId="1" applyNumberFormat="1" applyFont="1" applyFill="1" applyBorder="1"/>
    <xf numFmtId="4" fontId="1" fillId="8" borderId="8" xfId="1" applyNumberFormat="1" applyFont="1" applyFill="1" applyBorder="1" applyAlignment="1">
      <alignment horizontal="right"/>
    </xf>
    <xf numFmtId="4" fontId="1" fillId="8" borderId="8" xfId="1" applyNumberFormat="1" applyFont="1" applyFill="1" applyBorder="1"/>
    <xf numFmtId="4" fontId="2" fillId="8" borderId="10" xfId="1" applyNumberFormat="1" applyFont="1" applyFill="1" applyBorder="1"/>
    <xf numFmtId="4" fontId="1" fillId="8" borderId="10" xfId="1" applyNumberFormat="1" applyFont="1" applyFill="1" applyBorder="1"/>
    <xf numFmtId="4" fontId="2" fillId="8" borderId="3" xfId="1" applyNumberFormat="1" applyFont="1" applyFill="1" applyBorder="1"/>
    <xf numFmtId="0" fontId="1" fillId="8" borderId="7" xfId="1" applyFont="1" applyFill="1" applyBorder="1"/>
    <xf numFmtId="0" fontId="1" fillId="8" borderId="8" xfId="1" applyFont="1" applyFill="1" applyBorder="1"/>
    <xf numFmtId="0" fontId="2" fillId="8" borderId="8" xfId="1" applyFont="1" applyFill="1" applyBorder="1" applyAlignment="1">
      <alignment horizontal="center" vertical="center" wrapText="1"/>
    </xf>
    <xf numFmtId="4" fontId="1" fillId="8" borderId="21" xfId="1" applyNumberFormat="1" applyFont="1" applyFill="1" applyBorder="1"/>
    <xf numFmtId="4" fontId="1" fillId="8" borderId="22" xfId="1" applyNumberFormat="1" applyFont="1" applyFill="1" applyBorder="1" applyAlignment="1">
      <alignment horizontal="right"/>
    </xf>
    <xf numFmtId="4" fontId="1" fillId="8" borderId="23" xfId="1" applyNumberFormat="1" applyFont="1" applyFill="1" applyBorder="1"/>
    <xf numFmtId="4" fontId="1" fillId="8" borderId="24" xfId="1" applyNumberFormat="1" applyFont="1" applyFill="1" applyBorder="1"/>
    <xf numFmtId="4" fontId="2" fillId="8" borderId="4" xfId="1" applyNumberFormat="1" applyFont="1" applyFill="1" applyBorder="1"/>
  </cellXfs>
  <cellStyles count="3">
    <cellStyle name="Dobrá" xfId="1" builtinId="26"/>
    <cellStyle name="Neutrálna" xfId="2" builtinId="2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zoomScale="115" zoomScaleNormal="115" workbookViewId="0">
      <selection activeCell="G22" sqref="G22"/>
    </sheetView>
  </sheetViews>
  <sheetFormatPr defaultColWidth="8.88671875" defaultRowHeight="14.4" x14ac:dyDescent="0.3"/>
  <cols>
    <col min="1" max="1" width="4.21875" style="13" customWidth="1"/>
    <col min="2" max="2" width="12.6640625" style="13" customWidth="1"/>
    <col min="3" max="3" width="13.33203125" style="1" customWidth="1"/>
    <col min="4" max="4" width="14.88671875" style="1" customWidth="1"/>
    <col min="5" max="5" width="14.5546875" style="3" customWidth="1"/>
    <col min="6" max="6" width="15.44140625" style="3" customWidth="1"/>
    <col min="7" max="7" width="14.5546875" style="3" customWidth="1"/>
    <col min="8" max="8" width="12.88671875" style="12" customWidth="1"/>
    <col min="9" max="9" width="14" style="4" customWidth="1"/>
    <col min="10" max="10" width="12.6640625" style="12" customWidth="1"/>
    <col min="11" max="11" width="0" style="1" hidden="1" customWidth="1"/>
    <col min="12" max="12" width="18.44140625" style="1" hidden="1" customWidth="1"/>
    <col min="13" max="13" width="21.88671875" style="1" hidden="1" customWidth="1"/>
    <col min="14" max="14" width="8.88671875" style="1"/>
    <col min="15" max="15" width="10.77734375" style="1" customWidth="1"/>
    <col min="16" max="16" width="13.44140625" style="1" customWidth="1"/>
    <col min="17" max="16384" width="8.88671875" style="1"/>
  </cols>
  <sheetData>
    <row r="1" spans="1:16" s="3" customFormat="1" ht="23.4" x14ac:dyDescent="0.45">
      <c r="A1" s="5"/>
      <c r="B1" s="49" t="s">
        <v>24</v>
      </c>
      <c r="C1" s="50"/>
      <c r="D1" s="50"/>
      <c r="E1" s="50"/>
      <c r="F1" s="50"/>
      <c r="G1" s="51"/>
      <c r="H1" s="12"/>
      <c r="I1" s="4"/>
      <c r="J1" s="12"/>
    </row>
    <row r="2" spans="1:16" s="3" customFormat="1" ht="15" thickBot="1" x14ac:dyDescent="0.35">
      <c r="A2" s="5"/>
      <c r="B2" s="52"/>
      <c r="C2" s="53"/>
      <c r="D2" s="53"/>
      <c r="E2" s="53"/>
      <c r="F2" s="53"/>
      <c r="G2" s="54"/>
      <c r="H2" s="12"/>
      <c r="I2" s="4"/>
      <c r="J2" s="12"/>
    </row>
    <row r="3" spans="1:16" ht="33" customHeight="1" thickBot="1" x14ac:dyDescent="0.35">
      <c r="A3" s="57" t="s">
        <v>0</v>
      </c>
      <c r="B3" s="56" t="s">
        <v>1</v>
      </c>
      <c r="C3" s="65" t="s">
        <v>14</v>
      </c>
      <c r="D3" s="65" t="s">
        <v>20</v>
      </c>
      <c r="E3" s="83" t="s">
        <v>21</v>
      </c>
      <c r="F3" s="107" t="s">
        <v>22</v>
      </c>
      <c r="G3" s="98" t="s">
        <v>23</v>
      </c>
      <c r="H3" s="46" t="s">
        <v>13</v>
      </c>
      <c r="I3" s="48" t="s">
        <v>15</v>
      </c>
      <c r="J3" s="47" t="s">
        <v>19</v>
      </c>
      <c r="L3" s="79"/>
      <c r="M3" s="55"/>
    </row>
    <row r="4" spans="1:16" x14ac:dyDescent="0.3">
      <c r="A4" s="21"/>
      <c r="B4" s="6"/>
      <c r="C4" s="66"/>
      <c r="D4" s="66"/>
      <c r="E4" s="84"/>
      <c r="F4" s="99"/>
      <c r="G4" s="110"/>
      <c r="H4" s="31"/>
      <c r="I4" s="19"/>
      <c r="J4" s="32"/>
      <c r="L4" s="80"/>
    </row>
    <row r="5" spans="1:16" x14ac:dyDescent="0.3">
      <c r="A5" s="22">
        <v>100</v>
      </c>
      <c r="B5" s="7" t="s">
        <v>2</v>
      </c>
      <c r="C5" s="67">
        <v>643376.52</v>
      </c>
      <c r="D5" s="85">
        <v>643457.52</v>
      </c>
      <c r="E5" s="85">
        <v>643457.52</v>
      </c>
      <c r="F5" s="100">
        <f>E5*K5</f>
        <v>662761.24560000002</v>
      </c>
      <c r="G5" s="111">
        <v>684772</v>
      </c>
      <c r="H5" s="33">
        <f>M5*L5</f>
        <v>794335.5199999999</v>
      </c>
      <c r="I5" s="20">
        <f>H5</f>
        <v>794335.5199999999</v>
      </c>
      <c r="J5" s="34">
        <f>H5</f>
        <v>794335.5199999999</v>
      </c>
      <c r="K5" s="1">
        <v>1.03</v>
      </c>
      <c r="L5" s="81">
        <v>1.1599999999999999</v>
      </c>
      <c r="M5" s="33">
        <v>684772</v>
      </c>
    </row>
    <row r="6" spans="1:16" x14ac:dyDescent="0.3">
      <c r="A6" s="23">
        <v>200</v>
      </c>
      <c r="B6" s="8" t="s">
        <v>3</v>
      </c>
      <c r="C6" s="68">
        <v>19811.7</v>
      </c>
      <c r="D6" s="86">
        <v>19811.7</v>
      </c>
      <c r="E6" s="86">
        <v>19811.7</v>
      </c>
      <c r="F6" s="100">
        <f>E6*K6</f>
        <v>14660.658000000001</v>
      </c>
      <c r="G6" s="112">
        <v>14330</v>
      </c>
      <c r="H6" s="33">
        <f t="shared" ref="H6:H7" si="0">M6*L6</f>
        <v>16622.8</v>
      </c>
      <c r="I6" s="20">
        <f t="shared" ref="I6:I26" si="1">H6</f>
        <v>16622.8</v>
      </c>
      <c r="J6" s="34">
        <f t="shared" ref="J6:J26" si="2">H6</f>
        <v>16622.8</v>
      </c>
      <c r="K6" s="1">
        <v>0.74</v>
      </c>
      <c r="L6" s="81">
        <v>1.1599999999999999</v>
      </c>
      <c r="M6" s="35">
        <v>14330</v>
      </c>
    </row>
    <row r="7" spans="1:16" x14ac:dyDescent="0.3">
      <c r="A7" s="23">
        <v>300</v>
      </c>
      <c r="B7" s="8" t="s">
        <v>4</v>
      </c>
      <c r="C7" s="68">
        <v>757491.82</v>
      </c>
      <c r="D7" s="87">
        <v>721631.99</v>
      </c>
      <c r="E7" s="87">
        <v>721631.99</v>
      </c>
      <c r="F7" s="100">
        <f t="shared" ref="F7:F16" si="3">E7*K7</f>
        <v>555656.63230000006</v>
      </c>
      <c r="G7" s="113">
        <v>574426</v>
      </c>
      <c r="H7" s="33">
        <f t="shared" si="0"/>
        <v>666334.15999999992</v>
      </c>
      <c r="I7" s="20">
        <f t="shared" si="1"/>
        <v>666334.15999999992</v>
      </c>
      <c r="J7" s="34">
        <f t="shared" si="2"/>
        <v>666334.15999999992</v>
      </c>
      <c r="K7" s="1">
        <v>0.77</v>
      </c>
      <c r="L7" s="81">
        <v>1.1599999999999999</v>
      </c>
      <c r="M7" s="36">
        <v>574426</v>
      </c>
      <c r="P7" s="105"/>
    </row>
    <row r="8" spans="1:16" x14ac:dyDescent="0.3">
      <c r="A8" s="24"/>
      <c r="B8" s="9" t="s">
        <v>6</v>
      </c>
      <c r="C8" s="69">
        <f>SUM(C5:C7)</f>
        <v>1420680.04</v>
      </c>
      <c r="D8" s="88">
        <f>SUM(D5:D7)</f>
        <v>1384901.21</v>
      </c>
      <c r="E8" s="88">
        <f>SUM(E5:E7)</f>
        <v>1384901.21</v>
      </c>
      <c r="F8" s="100">
        <f t="shared" si="3"/>
        <v>1232562.0769</v>
      </c>
      <c r="G8" s="114">
        <f t="shared" ref="G8" si="4">SUM(G5:G7)</f>
        <v>1273528</v>
      </c>
      <c r="H8" s="37">
        <f t="shared" ref="H8" si="5">SUM(H5:H7)</f>
        <v>1477292.48</v>
      </c>
      <c r="I8" s="20">
        <f t="shared" si="1"/>
        <v>1477292.48</v>
      </c>
      <c r="J8" s="34">
        <f t="shared" si="2"/>
        <v>1477292.48</v>
      </c>
      <c r="K8" s="1">
        <v>0.89</v>
      </c>
      <c r="L8" s="81">
        <v>1.1599999999999999</v>
      </c>
      <c r="M8" s="37">
        <f t="shared" ref="M8" si="6">SUM(M5:M7)</f>
        <v>1273528</v>
      </c>
      <c r="P8" s="105"/>
    </row>
    <row r="9" spans="1:16" x14ac:dyDescent="0.3">
      <c r="A9" s="24"/>
      <c r="B9" s="10"/>
      <c r="C9" s="62"/>
      <c r="D9" s="89"/>
      <c r="E9" s="89"/>
      <c r="F9" s="100">
        <f t="shared" si="3"/>
        <v>0</v>
      </c>
      <c r="G9" s="115"/>
      <c r="H9" s="38"/>
      <c r="I9" s="20">
        <f t="shared" si="1"/>
        <v>0</v>
      </c>
      <c r="J9" s="34">
        <f t="shared" si="2"/>
        <v>0</v>
      </c>
      <c r="L9" s="81"/>
      <c r="M9" s="38"/>
      <c r="P9" s="105"/>
    </row>
    <row r="10" spans="1:16" x14ac:dyDescent="0.3">
      <c r="A10" s="24">
        <v>200</v>
      </c>
      <c r="B10" s="8" t="s">
        <v>3</v>
      </c>
      <c r="C10" s="70">
        <v>6589</v>
      </c>
      <c r="D10" s="90">
        <v>6589</v>
      </c>
      <c r="E10" s="90">
        <v>6589</v>
      </c>
      <c r="F10" s="100">
        <f t="shared" si="3"/>
        <v>0</v>
      </c>
      <c r="G10" s="115">
        <v>5000</v>
      </c>
      <c r="H10" s="38">
        <f>M10*L10</f>
        <v>5800</v>
      </c>
      <c r="I10" s="20">
        <f t="shared" si="1"/>
        <v>5800</v>
      </c>
      <c r="J10" s="34">
        <f t="shared" si="2"/>
        <v>5800</v>
      </c>
      <c r="K10" s="1">
        <v>0</v>
      </c>
      <c r="L10" s="81">
        <v>1.1599999999999999</v>
      </c>
      <c r="M10" s="38">
        <v>5000</v>
      </c>
      <c r="P10" s="105"/>
    </row>
    <row r="11" spans="1:16" x14ac:dyDescent="0.3">
      <c r="A11" s="24">
        <v>300</v>
      </c>
      <c r="B11" s="8" t="s">
        <v>4</v>
      </c>
      <c r="C11" s="70">
        <v>5643</v>
      </c>
      <c r="D11" s="90">
        <v>5643</v>
      </c>
      <c r="E11" s="90">
        <v>5643</v>
      </c>
      <c r="F11" s="100">
        <f t="shared" si="3"/>
        <v>949999.04999999993</v>
      </c>
      <c r="G11" s="115">
        <v>1000</v>
      </c>
      <c r="H11" s="38">
        <f>M11*L11</f>
        <v>1160</v>
      </c>
      <c r="I11" s="20">
        <f t="shared" si="1"/>
        <v>1160</v>
      </c>
      <c r="J11" s="34">
        <f t="shared" si="2"/>
        <v>1160</v>
      </c>
      <c r="K11" s="1">
        <v>168.35</v>
      </c>
      <c r="L11" s="81">
        <v>1.1599999999999999</v>
      </c>
      <c r="M11" s="38">
        <v>1000</v>
      </c>
    </row>
    <row r="12" spans="1:16" x14ac:dyDescent="0.3">
      <c r="A12" s="23"/>
      <c r="B12" s="14" t="s">
        <v>7</v>
      </c>
      <c r="C12" s="71">
        <f t="shared" ref="C12:D12" si="7">SUM(C10:C11)</f>
        <v>12232</v>
      </c>
      <c r="D12" s="91">
        <f t="shared" si="7"/>
        <v>12232</v>
      </c>
      <c r="E12" s="91">
        <f t="shared" ref="E12:H12" si="8">SUM(E10:E11)</f>
        <v>12232</v>
      </c>
      <c r="F12" s="100">
        <f t="shared" si="3"/>
        <v>950059.44000000006</v>
      </c>
      <c r="G12" s="114">
        <f t="shared" ref="G12" si="9">SUM(G10:G11)</f>
        <v>6000</v>
      </c>
      <c r="H12" s="37">
        <f t="shared" si="8"/>
        <v>6960</v>
      </c>
      <c r="I12" s="20">
        <f t="shared" si="1"/>
        <v>6960</v>
      </c>
      <c r="J12" s="34">
        <f t="shared" si="2"/>
        <v>6960</v>
      </c>
      <c r="K12" s="1">
        <v>77.67</v>
      </c>
      <c r="L12" s="81">
        <v>1.1599999999999999</v>
      </c>
      <c r="M12" s="37">
        <f t="shared" ref="M12" si="10">SUM(M10:M11)</f>
        <v>6000</v>
      </c>
    </row>
    <row r="13" spans="1:16" x14ac:dyDescent="0.3">
      <c r="A13" s="23"/>
      <c r="B13" s="14"/>
      <c r="C13" s="61"/>
      <c r="D13" s="92"/>
      <c r="E13" s="92"/>
      <c r="F13" s="100">
        <f t="shared" si="3"/>
        <v>0</v>
      </c>
      <c r="G13" s="115"/>
      <c r="H13" s="38"/>
      <c r="I13" s="20">
        <f t="shared" si="1"/>
        <v>0</v>
      </c>
      <c r="J13" s="34">
        <f t="shared" si="2"/>
        <v>0</v>
      </c>
      <c r="L13" s="81"/>
      <c r="M13" s="38"/>
    </row>
    <row r="14" spans="1:16" x14ac:dyDescent="0.3">
      <c r="A14" s="23">
        <v>400</v>
      </c>
      <c r="B14" s="11" t="s">
        <v>5</v>
      </c>
      <c r="C14" s="68">
        <v>175338.87</v>
      </c>
      <c r="D14" s="87">
        <v>161434.28</v>
      </c>
      <c r="E14" s="87">
        <v>161434.28</v>
      </c>
      <c r="F14" s="100">
        <f t="shared" si="3"/>
        <v>40358.57</v>
      </c>
      <c r="G14" s="113">
        <v>1000</v>
      </c>
      <c r="H14" s="36">
        <f>M14*L14</f>
        <v>1160</v>
      </c>
      <c r="I14" s="20">
        <f t="shared" si="1"/>
        <v>1160</v>
      </c>
      <c r="J14" s="34">
        <f t="shared" si="2"/>
        <v>1160</v>
      </c>
      <c r="K14" s="1">
        <v>0.25</v>
      </c>
      <c r="L14" s="81">
        <v>1.1599999999999999</v>
      </c>
      <c r="M14" s="36">
        <v>1000</v>
      </c>
    </row>
    <row r="15" spans="1:16" x14ac:dyDescent="0.3">
      <c r="A15" s="23">
        <v>500</v>
      </c>
      <c r="B15" s="8" t="s">
        <v>5</v>
      </c>
      <c r="C15" s="68">
        <v>0</v>
      </c>
      <c r="D15" s="87">
        <v>0</v>
      </c>
      <c r="E15" s="87">
        <v>0</v>
      </c>
      <c r="F15" s="100">
        <f t="shared" si="3"/>
        <v>0</v>
      </c>
      <c r="G15" s="115">
        <v>0</v>
      </c>
      <c r="H15" s="38">
        <v>0</v>
      </c>
      <c r="I15" s="20">
        <f t="shared" si="1"/>
        <v>0</v>
      </c>
      <c r="J15" s="34">
        <f t="shared" si="2"/>
        <v>0</v>
      </c>
      <c r="L15" s="81"/>
      <c r="M15" s="38">
        <v>0</v>
      </c>
    </row>
    <row r="16" spans="1:16" x14ac:dyDescent="0.3">
      <c r="A16" s="23"/>
      <c r="B16" s="14" t="s">
        <v>5</v>
      </c>
      <c r="C16" s="71">
        <f t="shared" ref="C16" si="11">SUM(C14:C15)</f>
        <v>175338.87</v>
      </c>
      <c r="D16" s="91">
        <f>SUM(D14:D15)</f>
        <v>161434.28</v>
      </c>
      <c r="E16" s="91">
        <f>SUM(E14:E15)</f>
        <v>161434.28</v>
      </c>
      <c r="F16" s="100">
        <f t="shared" si="3"/>
        <v>45201.598400000003</v>
      </c>
      <c r="G16" s="114">
        <v>1000</v>
      </c>
      <c r="H16" s="37">
        <f>SUM(H14:H15)</f>
        <v>1160</v>
      </c>
      <c r="I16" s="20">
        <f t="shared" si="1"/>
        <v>1160</v>
      </c>
      <c r="J16" s="34">
        <f t="shared" si="2"/>
        <v>1160</v>
      </c>
      <c r="K16" s="1">
        <v>0.28000000000000003</v>
      </c>
      <c r="L16" s="81">
        <v>1.1599999999999999</v>
      </c>
      <c r="M16" s="37">
        <v>1000</v>
      </c>
    </row>
    <row r="17" spans="1:20" ht="15" thickBot="1" x14ac:dyDescent="0.35">
      <c r="A17" s="26"/>
      <c r="B17" s="6"/>
      <c r="C17" s="72"/>
      <c r="D17" s="93"/>
      <c r="E17" s="93"/>
      <c r="F17" s="101"/>
      <c r="G17" s="115"/>
      <c r="H17" s="38"/>
      <c r="I17" s="20">
        <f t="shared" si="1"/>
        <v>0</v>
      </c>
      <c r="J17" s="34">
        <f t="shared" si="2"/>
        <v>0</v>
      </c>
      <c r="L17" s="81"/>
      <c r="M17" s="38"/>
    </row>
    <row r="18" spans="1:20" ht="16.2" thickBot="1" x14ac:dyDescent="0.35">
      <c r="A18" s="28"/>
      <c r="B18" s="29" t="s">
        <v>11</v>
      </c>
      <c r="C18" s="73">
        <f t="shared" ref="C18:H18" si="12">C8+C12+C16</f>
        <v>1608250.9100000001</v>
      </c>
      <c r="D18" s="94">
        <f t="shared" si="12"/>
        <v>1558567.49</v>
      </c>
      <c r="E18" s="94">
        <f t="shared" si="12"/>
        <v>1558567.49</v>
      </c>
      <c r="F18" s="102">
        <f t="shared" si="12"/>
        <v>2227823.1153000002</v>
      </c>
      <c r="G18" s="116">
        <f t="shared" si="12"/>
        <v>1280528</v>
      </c>
      <c r="H18" s="39">
        <f t="shared" si="12"/>
        <v>1485412.48</v>
      </c>
      <c r="I18" s="20">
        <f t="shared" si="1"/>
        <v>1485412.48</v>
      </c>
      <c r="J18" s="34">
        <f t="shared" si="2"/>
        <v>1485412.48</v>
      </c>
      <c r="K18" s="1">
        <v>1.43</v>
      </c>
      <c r="L18" s="81">
        <v>1.1599999999999999</v>
      </c>
      <c r="M18" s="39">
        <f>M8+M12+M16</f>
        <v>1280528</v>
      </c>
    </row>
    <row r="19" spans="1:20" s="27" customFormat="1" ht="17.399999999999999" customHeight="1" x14ac:dyDescent="0.3">
      <c r="A19" s="7"/>
      <c r="B19" s="7"/>
      <c r="C19" s="74"/>
      <c r="D19" s="63"/>
      <c r="E19" s="95"/>
      <c r="F19" s="103"/>
      <c r="G19" s="117"/>
      <c r="H19" s="40"/>
      <c r="I19" s="20">
        <f t="shared" si="1"/>
        <v>0</v>
      </c>
      <c r="J19" s="34">
        <f t="shared" si="2"/>
        <v>0</v>
      </c>
      <c r="L19" s="81"/>
      <c r="M19" s="40"/>
    </row>
    <row r="20" spans="1:20" s="27" customFormat="1" ht="17.399999999999999" customHeight="1" x14ac:dyDescent="0.3">
      <c r="A20" s="8"/>
      <c r="B20" s="8"/>
      <c r="C20" s="75"/>
      <c r="D20" s="64"/>
      <c r="E20" s="96"/>
      <c r="F20" s="104"/>
      <c r="G20" s="118"/>
      <c r="H20" s="41"/>
      <c r="I20" s="20">
        <f t="shared" si="1"/>
        <v>0</v>
      </c>
      <c r="J20" s="34">
        <f t="shared" si="2"/>
        <v>0</v>
      </c>
      <c r="L20" s="81"/>
      <c r="M20" s="41"/>
    </row>
    <row r="21" spans="1:20" ht="37.200000000000003" customHeight="1" x14ac:dyDescent="0.3">
      <c r="A21" s="11" t="s">
        <v>0</v>
      </c>
      <c r="B21" s="58" t="s">
        <v>1</v>
      </c>
      <c r="C21" s="76" t="s">
        <v>16</v>
      </c>
      <c r="D21" s="76" t="s">
        <v>25</v>
      </c>
      <c r="E21" s="97" t="s">
        <v>21</v>
      </c>
      <c r="F21" s="106" t="s">
        <v>22</v>
      </c>
      <c r="G21" s="119" t="s">
        <v>26</v>
      </c>
      <c r="H21" s="46" t="s">
        <v>13</v>
      </c>
      <c r="I21" s="108" t="s">
        <v>15</v>
      </c>
      <c r="J21" s="109" t="s">
        <v>19</v>
      </c>
      <c r="L21" s="81"/>
      <c r="M21" s="46" t="s">
        <v>10</v>
      </c>
    </row>
    <row r="22" spans="1:20" x14ac:dyDescent="0.3">
      <c r="A22" s="22">
        <v>600</v>
      </c>
      <c r="B22" s="7" t="s">
        <v>8</v>
      </c>
      <c r="C22" s="67">
        <v>1456389.49</v>
      </c>
      <c r="D22" s="85">
        <v>1442462.51</v>
      </c>
      <c r="E22" s="85">
        <v>1442462.51</v>
      </c>
      <c r="F22" s="100">
        <f>E22*K22</f>
        <v>894326.75619999995</v>
      </c>
      <c r="G22" s="120">
        <v>1160000</v>
      </c>
      <c r="H22" s="42">
        <f>M22*L22</f>
        <v>1345600</v>
      </c>
      <c r="I22" s="20">
        <f t="shared" si="1"/>
        <v>1345600</v>
      </c>
      <c r="J22" s="34">
        <f t="shared" si="2"/>
        <v>1345600</v>
      </c>
      <c r="K22" s="1">
        <v>0.62</v>
      </c>
      <c r="L22" s="81">
        <v>1.1599999999999999</v>
      </c>
      <c r="M22" s="42">
        <v>1160000</v>
      </c>
    </row>
    <row r="23" spans="1:20" x14ac:dyDescent="0.3">
      <c r="A23" s="23">
        <v>700</v>
      </c>
      <c r="B23" s="8" t="s">
        <v>9</v>
      </c>
      <c r="C23" s="68">
        <v>46612.37</v>
      </c>
      <c r="D23" s="86">
        <v>30300</v>
      </c>
      <c r="E23" s="86">
        <v>30300</v>
      </c>
      <c r="F23" s="100">
        <f t="shared" ref="F23:F24" si="13">E23*K23</f>
        <v>1299870</v>
      </c>
      <c r="G23" s="121">
        <v>108000</v>
      </c>
      <c r="H23" s="42">
        <f t="shared" ref="H23:H24" si="14">M23*L23</f>
        <v>125279.99999999999</v>
      </c>
      <c r="I23" s="20">
        <f t="shared" si="1"/>
        <v>125279.99999999999</v>
      </c>
      <c r="J23" s="34">
        <f t="shared" si="2"/>
        <v>125279.99999999999</v>
      </c>
      <c r="K23" s="1">
        <v>42.9</v>
      </c>
      <c r="L23" s="81">
        <v>1.1599999999999999</v>
      </c>
      <c r="M23" s="43">
        <v>108000</v>
      </c>
      <c r="T23" s="18"/>
    </row>
    <row r="24" spans="1:20" x14ac:dyDescent="0.3">
      <c r="A24" s="24">
        <v>800</v>
      </c>
      <c r="B24" s="10" t="s">
        <v>5</v>
      </c>
      <c r="C24" s="70">
        <v>85804.98</v>
      </c>
      <c r="D24" s="90">
        <v>85804.98</v>
      </c>
      <c r="E24" s="90">
        <v>85804.98</v>
      </c>
      <c r="F24" s="100">
        <f t="shared" si="13"/>
        <v>12012.697200000001</v>
      </c>
      <c r="G24" s="122">
        <v>12528</v>
      </c>
      <c r="H24" s="42">
        <f t="shared" si="14"/>
        <v>14532.48</v>
      </c>
      <c r="I24" s="20">
        <f t="shared" si="1"/>
        <v>14532.48</v>
      </c>
      <c r="J24" s="34">
        <f t="shared" si="2"/>
        <v>14532.48</v>
      </c>
      <c r="K24" s="1">
        <v>0.14000000000000001</v>
      </c>
      <c r="L24" s="81">
        <v>1.1599999999999999</v>
      </c>
      <c r="M24" s="44">
        <v>12528</v>
      </c>
    </row>
    <row r="25" spans="1:20" ht="15" thickBot="1" x14ac:dyDescent="0.35">
      <c r="A25" s="23"/>
      <c r="B25" s="8"/>
      <c r="C25" s="70"/>
      <c r="D25" s="89"/>
      <c r="E25" s="89"/>
      <c r="F25" s="100"/>
      <c r="G25" s="123"/>
      <c r="H25" s="45"/>
      <c r="I25" s="20">
        <f t="shared" si="1"/>
        <v>0</v>
      </c>
      <c r="J25" s="34">
        <f t="shared" si="2"/>
        <v>0</v>
      </c>
      <c r="L25" s="81"/>
      <c r="M25" s="45"/>
    </row>
    <row r="26" spans="1:20" ht="16.2" thickBot="1" x14ac:dyDescent="0.35">
      <c r="A26" s="25"/>
      <c r="B26" s="15" t="s">
        <v>12</v>
      </c>
      <c r="C26" s="73">
        <f t="shared" ref="C26" si="15">SUM(C22:C25)</f>
        <v>1588806.84</v>
      </c>
      <c r="D26" s="77">
        <f t="shared" ref="D26" si="16">SUM(D22:D25)</f>
        <v>1558567.49</v>
      </c>
      <c r="E26" s="77">
        <f t="shared" ref="E26:H26" si="17">SUM(E22:E25)</f>
        <v>1558567.49</v>
      </c>
      <c r="F26" s="78">
        <f>SUM(F22:F24)</f>
        <v>2206209.4533999995</v>
      </c>
      <c r="G26" s="124">
        <f t="shared" ref="G26" si="18">SUM(G22:G25)</f>
        <v>1280528</v>
      </c>
      <c r="H26" s="30">
        <f t="shared" si="17"/>
        <v>1485412.48</v>
      </c>
      <c r="I26" s="20">
        <f t="shared" si="1"/>
        <v>1485412.48</v>
      </c>
      <c r="J26" s="34">
        <f t="shared" si="2"/>
        <v>1485412.48</v>
      </c>
      <c r="K26" s="1">
        <v>1.41</v>
      </c>
      <c r="L26" s="81">
        <v>1.1599999999999999</v>
      </c>
      <c r="M26" s="30">
        <f t="shared" ref="M26" si="19">SUM(M22:M25)</f>
        <v>1280528</v>
      </c>
    </row>
    <row r="27" spans="1:20" s="3" customFormat="1" ht="18.75" customHeight="1" x14ac:dyDescent="0.3">
      <c r="A27" s="5" t="s">
        <v>17</v>
      </c>
      <c r="B27" s="5"/>
      <c r="E27" s="2"/>
      <c r="F27" s="2"/>
      <c r="G27" s="2"/>
      <c r="H27" s="16"/>
      <c r="I27" s="17"/>
      <c r="J27" s="17"/>
      <c r="L27" s="82"/>
    </row>
    <row r="28" spans="1:20" s="3" customFormat="1" x14ac:dyDescent="0.3">
      <c r="A28" s="59" t="s">
        <v>18</v>
      </c>
      <c r="B28" s="59"/>
      <c r="C28" s="60"/>
      <c r="H28" s="12"/>
      <c r="I28" s="4"/>
      <c r="J28" s="12"/>
      <c r="L28" s="82"/>
    </row>
    <row r="29" spans="1:20" s="3" customFormat="1" x14ac:dyDescent="0.3">
      <c r="A29" s="5"/>
      <c r="B29" s="5"/>
      <c r="H29" s="12"/>
      <c r="I29" s="4"/>
      <c r="J29" s="12"/>
      <c r="L29" s="82"/>
    </row>
  </sheetData>
  <pageMargins left="0.7" right="0.7" top="0.75" bottom="0.75" header="0.3" footer="0.3"/>
  <pageSetup paperSize="9" orientation="landscape" r:id="rId1"/>
  <ignoredErrors>
    <ignoredError sqref="F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</dc:creator>
  <cp:lastModifiedBy>OĽHOVÁ Mária</cp:lastModifiedBy>
  <cp:lastPrinted>2025-04-03T19:45:37Z</cp:lastPrinted>
  <dcterms:created xsi:type="dcterms:W3CDTF">2014-12-05T12:15:40Z</dcterms:created>
  <dcterms:modified xsi:type="dcterms:W3CDTF">2025-04-07T20:03:33Z</dcterms:modified>
</cp:coreProperties>
</file>